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Site internet\Nouveau dossier\"/>
    </mc:Choice>
  </mc:AlternateContent>
  <xr:revisionPtr revIDLastSave="0" documentId="13_ncr:1_{83FB5C1C-033E-48A7-A37A-A5C85197D97D}" xr6:coauthVersionLast="43" xr6:coauthVersionMax="43" xr10:uidLastSave="{00000000-0000-0000-0000-000000000000}"/>
  <bookViews>
    <workbookView xWindow="-28920" yWindow="-120" windowWidth="29040" windowHeight="15840" xr2:uid="{6A07A466-A110-44BE-A118-1069EE8C854C}"/>
  </bookViews>
  <sheets>
    <sheet name="Détail " sheetId="1" r:id="rId1"/>
  </sheets>
  <externalReferences>
    <externalReference r:id="rId2"/>
  </externalReferences>
  <definedNames>
    <definedName name="_xlnm._FilterDatabase" localSheetId="0" hidden="1">'Détail '!$A$6:$S$22</definedName>
    <definedName name="plafpri">'[1]Charges fiscales et cotisations'!$F$2</definedName>
    <definedName name="plafsec">#REF!</definedName>
    <definedName name="priaout">'[1]Charges fiscales et cotisations'!$F$62</definedName>
    <definedName name="priavr">'[1]Charges fiscales et cotisations'!$F$22</definedName>
    <definedName name="pridec">'[1]Charges fiscales et cotisations'!$F$100</definedName>
    <definedName name="prifev">'[1]Charges fiscales et cotisations'!$F$10</definedName>
    <definedName name="prijanv">'[1]Charges fiscales et cotisations'!$F$5</definedName>
    <definedName name="prijuil">'[1]Charges fiscales et cotisations'!$F$52</definedName>
    <definedName name="prijuin">'[1]Charges fiscales et cotisations'!$F$42</definedName>
    <definedName name="primai">'[1]Charges fiscales et cotisations'!$F$32</definedName>
    <definedName name="primars">'[1]Charges fiscales et cotisations'!$F$16</definedName>
    <definedName name="prinov">'[1]Charges fiscales et cotisations'!$F$92</definedName>
    <definedName name="prioct">'[1]Charges fiscales et cotisations'!$F$83</definedName>
    <definedName name="prisept">'[1]Charges fiscales et cotisations'!$F$73</definedName>
    <definedName name="secaout">#REF!</definedName>
    <definedName name="secavr">#REF!</definedName>
    <definedName name="secdec">#REF!</definedName>
    <definedName name="secfev">#REF!</definedName>
    <definedName name="secjanv">#REF!</definedName>
    <definedName name="secjuil">#REF!</definedName>
    <definedName name="secjuin">#REF!</definedName>
    <definedName name="secmai">#REF!</definedName>
    <definedName name="secmars">#REF!</definedName>
    <definedName name="secnov">#REF!</definedName>
    <definedName name="secoct">#REF!</definedName>
    <definedName name="secse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D23" i="1"/>
  <c r="L22" i="1"/>
  <c r="L21" i="1"/>
  <c r="L20" i="1"/>
  <c r="L19" i="1"/>
  <c r="L18" i="1"/>
  <c r="L17" i="1"/>
  <c r="L16" i="1"/>
  <c r="C15" i="1"/>
  <c r="L15" i="1" s="1"/>
  <c r="L14" i="1"/>
  <c r="C13" i="1"/>
  <c r="L13" i="1" s="1"/>
  <c r="L12" i="1"/>
  <c r="L11" i="1"/>
  <c r="L10" i="1"/>
  <c r="L9" i="1"/>
  <c r="K8" i="1"/>
  <c r="K7" i="1"/>
  <c r="C23" i="1" l="1"/>
  <c r="L23" i="1" s="1"/>
</calcChain>
</file>

<file path=xl/sharedStrings.xml><?xml version="1.0" encoding="utf-8"?>
<sst xmlns="http://schemas.openxmlformats.org/spreadsheetml/2006/main" count="60" uniqueCount="40">
  <si>
    <t>Détail encaissements</t>
  </si>
  <si>
    <t>Micro-entreprise</t>
  </si>
  <si>
    <t>Prestations de services</t>
  </si>
  <si>
    <t>Mois édition facture</t>
  </si>
  <si>
    <t>Client</t>
  </si>
  <si>
    <t>Nb d'heures</t>
  </si>
  <si>
    <t>Montant Facturé</t>
  </si>
  <si>
    <t>N° de facture</t>
  </si>
  <si>
    <t>Facture envoyée le</t>
  </si>
  <si>
    <t>Paiement reçu le</t>
  </si>
  <si>
    <t>Par</t>
  </si>
  <si>
    <t>Montant Encaissé</t>
  </si>
  <si>
    <t>Compte</t>
  </si>
  <si>
    <t>Mois de réception</t>
  </si>
  <si>
    <t>Taux horaire BRUT</t>
  </si>
  <si>
    <t xml:space="preserve"> </t>
  </si>
  <si>
    <t>CLIENT 1</t>
  </si>
  <si>
    <t>F1900001</t>
  </si>
  <si>
    <t>Chèque</t>
  </si>
  <si>
    <t>Perso</t>
  </si>
  <si>
    <t>MARS</t>
  </si>
  <si>
    <t>FA-2019-00002</t>
  </si>
  <si>
    <t xml:space="preserve">virement </t>
  </si>
  <si>
    <t>Pro</t>
  </si>
  <si>
    <t>CLIENT 2</t>
  </si>
  <si>
    <t>FA-2019-00003</t>
  </si>
  <si>
    <t>AVRIL</t>
  </si>
  <si>
    <t>FA-2019-00004</t>
  </si>
  <si>
    <t>CLIENT 3</t>
  </si>
  <si>
    <t>AC-2019-00002</t>
  </si>
  <si>
    <t>FA-2019-00006</t>
  </si>
  <si>
    <t>AC-2019-00003</t>
  </si>
  <si>
    <t>Total année</t>
  </si>
  <si>
    <t xml:space="preserve">Plafond chiffre d'affaires </t>
  </si>
  <si>
    <t>Plafond chiffre d'affaires Franchise TVA</t>
  </si>
  <si>
    <t>Début d'activité</t>
  </si>
  <si>
    <t>Statut  :</t>
  </si>
  <si>
    <t>Mois édition de facture : ajouter autant de ligne que de factures éditées</t>
  </si>
  <si>
    <t>Le filtre sur le mois de réception permet de sélectionner rapidement un mois pour visualiser le chiffre d'affaires encaissé correspondant</t>
  </si>
  <si>
    <t>Une mise en forme conditionnelle est appliquée sur le total année du montant encaissé / plafond de chiffre d'affaires autorisé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</si>
</sst>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5A5A5A"/>
      <name val="Arial Narrow"/>
      <family val="2"/>
    </font>
    <font>
      <b/>
      <sz val="1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17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16" fontId="3" fillId="2" borderId="6" xfId="0" applyNumberFormat="1" applyFont="1" applyFill="1" applyBorder="1" applyAlignment="1">
      <alignment horizontal="center"/>
    </xf>
    <xf numFmtId="44" fontId="3" fillId="2" borderId="7" xfId="1" applyFont="1" applyFill="1" applyBorder="1" applyAlignment="1" applyProtection="1">
      <alignment horizontal="center"/>
      <protection locked="0"/>
    </xf>
    <xf numFmtId="10" fontId="3" fillId="0" borderId="0" xfId="0" applyNumberFormat="1" applyFont="1"/>
    <xf numFmtId="44" fontId="3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4" fontId="5" fillId="3" borderId="14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/>
    <xf numFmtId="17" fontId="3" fillId="4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4" fontId="3" fillId="4" borderId="6" xfId="1" applyFont="1" applyFill="1" applyBorder="1" applyAlignment="1">
      <alignment horizontal="center"/>
    </xf>
    <xf numFmtId="16" fontId="3" fillId="4" borderId="6" xfId="0" applyNumberFormat="1" applyFont="1" applyFill="1" applyBorder="1" applyAlignment="1">
      <alignment horizontal="center"/>
    </xf>
    <xf numFmtId="44" fontId="3" fillId="4" borderId="7" xfId="1" applyFont="1" applyFill="1" applyBorder="1" applyAlignment="1" applyProtection="1">
      <alignment horizontal="center"/>
      <protection locked="0"/>
    </xf>
    <xf numFmtId="16" fontId="3" fillId="4" borderId="8" xfId="0" applyNumberFormat="1" applyFont="1" applyFill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/>
      <protection locked="0"/>
    </xf>
    <xf numFmtId="44" fontId="6" fillId="0" borderId="12" xfId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4" fontId="5" fillId="0" borderId="12" xfId="1" applyFont="1" applyBorder="1" applyAlignment="1" applyProtection="1">
      <alignment horizontal="center" vertical="center"/>
      <protection locked="0"/>
    </xf>
    <xf numFmtId="44" fontId="6" fillId="0" borderId="13" xfId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2">
    <cellStyle name="Monétaire" xfId="1" builtinId="4"/>
    <cellStyle name="Normal" xfId="0" builtinId="0"/>
  </cellStyles>
  <dxfs count="10"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/Documents/_Secr&#233;tariat%20Excellence/Publications%20r&#233;seaux%20sociaux/Recettes%20et%20suivi%20CA%206%20Mod&#232;le%20interact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proratisation PLAFOND CA"/>
      <sheetName val="Détail "/>
      <sheetName val="Charges fiscales et cotisations"/>
      <sheetName val="Détail encaissements"/>
      <sheetName val="Recettes"/>
      <sheetName val="Prévisionnel"/>
    </sheetNames>
    <sheetDataSet>
      <sheetData sheetId="0">
        <row r="10">
          <cell r="B10">
            <v>66164.38356164383</v>
          </cell>
        </row>
      </sheetData>
      <sheetData sheetId="1"/>
      <sheetData sheetId="2"/>
      <sheetData sheetId="3">
        <row r="2">
          <cell r="F2">
            <v>66165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9D9E2-E018-4A3F-88BF-68B329592D70}">
  <dimension ref="A1:S33"/>
  <sheetViews>
    <sheetView tabSelected="1" topLeftCell="A16" workbookViewId="0">
      <selection activeCell="A28" sqref="A28:A30"/>
    </sheetView>
  </sheetViews>
  <sheetFormatPr baseColWidth="10" defaultRowHeight="16.5" x14ac:dyDescent="0.3"/>
  <cols>
    <col min="1" max="1" width="14.28515625" style="20" customWidth="1"/>
    <col min="2" max="2" width="10.140625" style="20" bestFit="1" customWidth="1"/>
    <col min="3" max="3" width="8.140625" style="20" customWidth="1"/>
    <col min="4" max="4" width="13" style="20" customWidth="1"/>
    <col min="5" max="5" width="14" style="20" customWidth="1"/>
    <col min="6" max="6" width="18.140625" style="20" bestFit="1" customWidth="1"/>
    <col min="7" max="7" width="11.42578125" style="20" customWidth="1"/>
    <col min="8" max="8" width="8.28515625" style="20" bestFit="1" customWidth="1"/>
    <col min="9" max="9" width="15.140625" style="20" bestFit="1" customWidth="1"/>
    <col min="10" max="10" width="9.42578125" style="20" customWidth="1"/>
    <col min="11" max="11" width="9.28515625" style="20" customWidth="1"/>
    <col min="12" max="12" width="10.7109375" style="21" customWidth="1"/>
    <col min="13" max="13" width="11.42578125" style="1"/>
    <col min="14" max="14" width="6.42578125" style="1" customWidth="1"/>
    <col min="15" max="15" width="7.42578125" style="1" customWidth="1"/>
    <col min="16" max="16" width="10.42578125" style="1" bestFit="1" customWidth="1"/>
    <col min="17" max="16384" width="11.42578125" style="1"/>
  </cols>
  <sheetData>
    <row r="1" spans="1:19" ht="25.5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9" ht="22.5" customHeight="1" x14ac:dyDescent="0.3">
      <c r="A2" s="2"/>
      <c r="B2" s="2"/>
      <c r="C2" s="2"/>
      <c r="D2" s="2"/>
      <c r="E2" s="2"/>
      <c r="F2" s="2"/>
      <c r="G2" s="43" t="s">
        <v>35</v>
      </c>
      <c r="H2" s="43"/>
      <c r="I2" s="2"/>
      <c r="J2" s="2"/>
      <c r="K2" s="2"/>
      <c r="L2" s="2"/>
    </row>
    <row r="3" spans="1:19" s="6" customFormat="1" ht="18" x14ac:dyDescent="0.25">
      <c r="A3" s="3" t="s">
        <v>36</v>
      </c>
      <c r="B3" s="4" t="s">
        <v>1</v>
      </c>
      <c r="C3" s="3"/>
      <c r="D3" s="4" t="s">
        <v>2</v>
      </c>
      <c r="E3" s="4"/>
      <c r="G3" s="44">
        <v>43486</v>
      </c>
      <c r="H3" s="44"/>
      <c r="I3" s="3"/>
      <c r="J3" s="3"/>
      <c r="K3" s="3"/>
      <c r="L3" s="5"/>
    </row>
    <row r="5" spans="1:19" ht="20.25" x14ac:dyDescent="0.3">
      <c r="A5" s="40">
        <v>2019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9" s="11" customFormat="1" ht="49.5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8" t="s">
        <v>13</v>
      </c>
      <c r="L6" s="10" t="s">
        <v>14</v>
      </c>
    </row>
    <row r="7" spans="1:19" x14ac:dyDescent="0.3">
      <c r="A7" s="12">
        <v>43466</v>
      </c>
      <c r="B7" s="13">
        <v>0</v>
      </c>
      <c r="C7" s="13">
        <v>0</v>
      </c>
      <c r="D7" s="14">
        <v>0</v>
      </c>
      <c r="E7" s="13"/>
      <c r="F7" s="15" t="s">
        <v>15</v>
      </c>
      <c r="G7" s="15"/>
      <c r="H7" s="13"/>
      <c r="I7" s="14">
        <v>0</v>
      </c>
      <c r="J7" s="14">
        <v>0</v>
      </c>
      <c r="K7" s="13" t="str">
        <f>IF(G7="","",CHOOSE(MONTH(G7),"Janvier","Février","Mars","Avril","Mai","Juin","Juillet","Août","Septembre","Octobre","Novembre","Décembre"))</f>
        <v/>
      </c>
      <c r="L7" s="16">
        <v>0</v>
      </c>
    </row>
    <row r="8" spans="1:19" x14ac:dyDescent="0.3">
      <c r="A8" s="12">
        <v>43497</v>
      </c>
      <c r="B8" s="13">
        <v>0</v>
      </c>
      <c r="C8" s="13">
        <v>0</v>
      </c>
      <c r="D8" s="14">
        <v>0</v>
      </c>
      <c r="E8" s="13"/>
      <c r="F8" s="15" t="s">
        <v>15</v>
      </c>
      <c r="G8" s="15"/>
      <c r="H8" s="13"/>
      <c r="I8" s="14">
        <v>0</v>
      </c>
      <c r="J8" s="14">
        <v>0</v>
      </c>
      <c r="K8" s="13" t="str">
        <f>IF(G8="","",CHOOSE(MONTH(G8),"Janvier","Février","Mars","Avril","Mai","Juin","Juillet","Août","Septembre","Octobre","Novembre","Décembre"))</f>
        <v/>
      </c>
      <c r="L8" s="16">
        <v>0</v>
      </c>
    </row>
    <row r="9" spans="1:19" x14ac:dyDescent="0.3">
      <c r="A9" s="27">
        <v>43525</v>
      </c>
      <c r="B9" s="28" t="s">
        <v>16</v>
      </c>
      <c r="C9" s="28">
        <v>8</v>
      </c>
      <c r="D9" s="29">
        <v>275.5</v>
      </c>
      <c r="E9" s="28" t="s">
        <v>17</v>
      </c>
      <c r="F9" s="30">
        <v>43165</v>
      </c>
      <c r="G9" s="30">
        <v>43530</v>
      </c>
      <c r="H9" s="28" t="s">
        <v>18</v>
      </c>
      <c r="I9" s="29">
        <v>275.5</v>
      </c>
      <c r="J9" s="28" t="s">
        <v>19</v>
      </c>
      <c r="K9" s="28" t="s">
        <v>20</v>
      </c>
      <c r="L9" s="31">
        <f t="shared" ref="L9:L22" si="0">D9/C9</f>
        <v>34.4375</v>
      </c>
    </row>
    <row r="10" spans="1:19" x14ac:dyDescent="0.3">
      <c r="A10" s="27">
        <v>43525</v>
      </c>
      <c r="B10" s="28" t="s">
        <v>16</v>
      </c>
      <c r="C10" s="28">
        <v>8</v>
      </c>
      <c r="D10" s="29">
        <v>257</v>
      </c>
      <c r="E10" s="28" t="s">
        <v>21</v>
      </c>
      <c r="F10" s="30">
        <v>43546</v>
      </c>
      <c r="G10" s="30">
        <v>43550</v>
      </c>
      <c r="H10" s="28" t="s">
        <v>22</v>
      </c>
      <c r="I10" s="29">
        <v>257</v>
      </c>
      <c r="J10" s="28" t="s">
        <v>23</v>
      </c>
      <c r="K10" s="28" t="s">
        <v>20</v>
      </c>
      <c r="L10" s="31">
        <f t="shared" si="0"/>
        <v>32.125</v>
      </c>
    </row>
    <row r="11" spans="1:19" x14ac:dyDescent="0.3">
      <c r="A11" s="27">
        <v>43525</v>
      </c>
      <c r="B11" s="28" t="s">
        <v>24</v>
      </c>
      <c r="C11" s="28">
        <v>8</v>
      </c>
      <c r="D11" s="29">
        <v>232</v>
      </c>
      <c r="E11" s="28" t="s">
        <v>25</v>
      </c>
      <c r="F11" s="30">
        <v>43553</v>
      </c>
      <c r="G11" s="30">
        <v>43559</v>
      </c>
      <c r="H11" s="28" t="s">
        <v>22</v>
      </c>
      <c r="I11" s="29">
        <v>232</v>
      </c>
      <c r="J11" s="28" t="s">
        <v>23</v>
      </c>
      <c r="K11" s="28" t="s">
        <v>26</v>
      </c>
      <c r="L11" s="31">
        <f t="shared" si="0"/>
        <v>29</v>
      </c>
    </row>
    <row r="12" spans="1:19" x14ac:dyDescent="0.3">
      <c r="A12" s="27">
        <v>43556</v>
      </c>
      <c r="B12" s="28" t="s">
        <v>24</v>
      </c>
      <c r="C12" s="28">
        <v>24</v>
      </c>
      <c r="D12" s="29">
        <v>721</v>
      </c>
      <c r="E12" s="28" t="s">
        <v>27</v>
      </c>
      <c r="F12" s="30">
        <v>43574</v>
      </c>
      <c r="G12" s="30">
        <v>43584</v>
      </c>
      <c r="H12" s="28" t="s">
        <v>22</v>
      </c>
      <c r="I12" s="29">
        <v>721</v>
      </c>
      <c r="J12" s="28" t="s">
        <v>23</v>
      </c>
      <c r="K12" s="28" t="s">
        <v>26</v>
      </c>
      <c r="L12" s="31">
        <f t="shared" si="0"/>
        <v>30.041666666666668</v>
      </c>
    </row>
    <row r="13" spans="1:19" x14ac:dyDescent="0.3">
      <c r="A13" s="27">
        <v>43556</v>
      </c>
      <c r="B13" s="28" t="s">
        <v>28</v>
      </c>
      <c r="C13" s="28">
        <f>35/2</f>
        <v>17.5</v>
      </c>
      <c r="D13" s="29">
        <v>480</v>
      </c>
      <c r="E13" s="28" t="s">
        <v>29</v>
      </c>
      <c r="F13" s="30">
        <v>43581</v>
      </c>
      <c r="G13" s="30">
        <v>43584</v>
      </c>
      <c r="H13" s="28" t="s">
        <v>22</v>
      </c>
      <c r="I13" s="29">
        <v>480</v>
      </c>
      <c r="J13" s="28" t="s">
        <v>19</v>
      </c>
      <c r="K13" s="28" t="s">
        <v>26</v>
      </c>
      <c r="L13" s="31">
        <f t="shared" si="0"/>
        <v>27.428571428571427</v>
      </c>
      <c r="O13" s="1" t="s">
        <v>15</v>
      </c>
    </row>
    <row r="14" spans="1:19" x14ac:dyDescent="0.3">
      <c r="A14" s="27">
        <v>43556</v>
      </c>
      <c r="B14" s="28" t="s">
        <v>16</v>
      </c>
      <c r="C14" s="28">
        <v>12</v>
      </c>
      <c r="D14" s="29">
        <v>352</v>
      </c>
      <c r="E14" s="28" t="s">
        <v>30</v>
      </c>
      <c r="F14" s="30">
        <v>43581</v>
      </c>
      <c r="G14" s="30">
        <v>43584</v>
      </c>
      <c r="H14" s="28" t="s">
        <v>22</v>
      </c>
      <c r="I14" s="29">
        <v>352</v>
      </c>
      <c r="J14" s="28" t="s">
        <v>23</v>
      </c>
      <c r="K14" s="28" t="s">
        <v>26</v>
      </c>
      <c r="L14" s="31">
        <f t="shared" si="0"/>
        <v>29.333333333333332</v>
      </c>
      <c r="N14" s="1" t="s">
        <v>15</v>
      </c>
      <c r="R14" s="17"/>
      <c r="S14" s="18"/>
    </row>
    <row r="15" spans="1:19" x14ac:dyDescent="0.3">
      <c r="A15" s="27">
        <v>43586</v>
      </c>
      <c r="B15" s="28" t="s">
        <v>16</v>
      </c>
      <c r="C15" s="28">
        <f>35/2</f>
        <v>17.5</v>
      </c>
      <c r="D15" s="29">
        <v>550</v>
      </c>
      <c r="E15" s="28" t="s">
        <v>31</v>
      </c>
      <c r="F15" s="30">
        <v>43586</v>
      </c>
      <c r="G15" s="30"/>
      <c r="H15" s="28"/>
      <c r="I15" s="29">
        <v>0</v>
      </c>
      <c r="J15" s="28"/>
      <c r="K15" s="28"/>
      <c r="L15" s="31">
        <f t="shared" si="0"/>
        <v>31.428571428571427</v>
      </c>
    </row>
    <row r="16" spans="1:19" x14ac:dyDescent="0.3">
      <c r="A16" s="27">
        <v>43617</v>
      </c>
      <c r="B16" s="28"/>
      <c r="C16" s="28"/>
      <c r="D16" s="29">
        <v>0</v>
      </c>
      <c r="E16" s="28"/>
      <c r="F16" s="30"/>
      <c r="G16" s="30"/>
      <c r="H16" s="28"/>
      <c r="I16" s="29">
        <v>0</v>
      </c>
      <c r="J16" s="28"/>
      <c r="K16" s="28"/>
      <c r="L16" s="31" t="e">
        <f t="shared" si="0"/>
        <v>#DIV/0!</v>
      </c>
    </row>
    <row r="17" spans="1:19" x14ac:dyDescent="0.3">
      <c r="A17" s="27">
        <v>43647</v>
      </c>
      <c r="B17" s="28"/>
      <c r="C17" s="28"/>
      <c r="D17" s="29">
        <v>0</v>
      </c>
      <c r="E17" s="28"/>
      <c r="F17" s="30"/>
      <c r="G17" s="30"/>
      <c r="H17" s="28"/>
      <c r="I17" s="29">
        <v>0</v>
      </c>
      <c r="J17" s="28"/>
      <c r="K17" s="28"/>
      <c r="L17" s="31" t="e">
        <f t="shared" si="0"/>
        <v>#DIV/0!</v>
      </c>
    </row>
    <row r="18" spans="1:19" x14ac:dyDescent="0.3">
      <c r="A18" s="27">
        <v>43678</v>
      </c>
      <c r="B18" s="28"/>
      <c r="C18" s="28"/>
      <c r="D18" s="29">
        <v>0</v>
      </c>
      <c r="E18" s="28"/>
      <c r="F18" s="32"/>
      <c r="G18" s="30"/>
      <c r="H18" s="28"/>
      <c r="I18" s="29">
        <v>0</v>
      </c>
      <c r="J18" s="28"/>
      <c r="K18" s="28"/>
      <c r="L18" s="31" t="e">
        <f t="shared" si="0"/>
        <v>#DIV/0!</v>
      </c>
    </row>
    <row r="19" spans="1:19" x14ac:dyDescent="0.3">
      <c r="A19" s="27">
        <v>43709</v>
      </c>
      <c r="B19" s="28"/>
      <c r="C19" s="28"/>
      <c r="D19" s="29">
        <v>0</v>
      </c>
      <c r="E19" s="28"/>
      <c r="F19" s="32"/>
      <c r="G19" s="30"/>
      <c r="H19" s="28"/>
      <c r="I19" s="29">
        <v>0</v>
      </c>
      <c r="J19" s="28"/>
      <c r="K19" s="28"/>
      <c r="L19" s="31" t="e">
        <f t="shared" si="0"/>
        <v>#DIV/0!</v>
      </c>
    </row>
    <row r="20" spans="1:19" x14ac:dyDescent="0.3">
      <c r="A20" s="27">
        <v>43739</v>
      </c>
      <c r="B20" s="28"/>
      <c r="C20" s="28"/>
      <c r="D20" s="29">
        <v>0</v>
      </c>
      <c r="E20" s="28"/>
      <c r="F20" s="32"/>
      <c r="G20" s="30"/>
      <c r="H20" s="28"/>
      <c r="I20" s="29">
        <v>0</v>
      </c>
      <c r="J20" s="28"/>
      <c r="K20" s="28"/>
      <c r="L20" s="31" t="e">
        <f t="shared" si="0"/>
        <v>#DIV/0!</v>
      </c>
    </row>
    <row r="21" spans="1:19" x14ac:dyDescent="0.3">
      <c r="A21" s="27">
        <v>43770</v>
      </c>
      <c r="B21" s="28"/>
      <c r="C21" s="28"/>
      <c r="D21" s="29">
        <v>0</v>
      </c>
      <c r="E21" s="28"/>
      <c r="F21" s="32"/>
      <c r="G21" s="30"/>
      <c r="H21" s="28"/>
      <c r="I21" s="29">
        <v>0</v>
      </c>
      <c r="J21" s="28"/>
      <c r="K21" s="28"/>
      <c r="L21" s="31" t="e">
        <f t="shared" si="0"/>
        <v>#DIV/0!</v>
      </c>
    </row>
    <row r="22" spans="1:19" x14ac:dyDescent="0.3">
      <c r="A22" s="33">
        <v>43800</v>
      </c>
      <c r="B22" s="28"/>
      <c r="C22" s="28"/>
      <c r="D22" s="29">
        <v>0</v>
      </c>
      <c r="E22" s="28"/>
      <c r="F22" s="32"/>
      <c r="G22" s="30"/>
      <c r="H22" s="28"/>
      <c r="I22" s="29">
        <v>0</v>
      </c>
      <c r="J22" s="28"/>
      <c r="K22" s="28"/>
      <c r="L22" s="31" t="e">
        <f t="shared" si="0"/>
        <v>#DIV/0!</v>
      </c>
    </row>
    <row r="23" spans="1:19" s="19" customFormat="1" ht="20.25" x14ac:dyDescent="0.25">
      <c r="A23" s="41" t="s">
        <v>32</v>
      </c>
      <c r="B23" s="42"/>
      <c r="C23" s="34">
        <f>SUBTOTAL(9,C7:C22)</f>
        <v>95</v>
      </c>
      <c r="D23" s="35">
        <f>SUBTOTAL(9,D7:D22)</f>
        <v>2867.5</v>
      </c>
      <c r="E23" s="36"/>
      <c r="F23" s="36"/>
      <c r="G23" s="36"/>
      <c r="H23" s="36"/>
      <c r="I23" s="37">
        <f>SUBTOTAL(9,I7:I22)</f>
        <v>2317.5</v>
      </c>
      <c r="J23" s="36"/>
      <c r="K23" s="36"/>
      <c r="L23" s="38">
        <f>+D23/C23</f>
        <v>30.184210526315791</v>
      </c>
    </row>
    <row r="24" spans="1:19" ht="17.25" thickBot="1" x14ac:dyDescent="0.35"/>
    <row r="25" spans="1:19" ht="21" thickBot="1" x14ac:dyDescent="0.35">
      <c r="A25" s="22" t="s">
        <v>33</v>
      </c>
      <c r="B25" s="22"/>
      <c r="C25" s="22"/>
      <c r="D25" s="1"/>
      <c r="E25" s="1"/>
      <c r="F25" s="23">
        <v>66164.38</v>
      </c>
      <c r="G25" s="1"/>
      <c r="H25" s="1"/>
      <c r="I25" s="22"/>
      <c r="J25" s="22"/>
    </row>
    <row r="26" spans="1:19" ht="21" thickBot="1" x14ac:dyDescent="0.35">
      <c r="A26" s="22" t="s">
        <v>34</v>
      </c>
      <c r="B26" s="1"/>
      <c r="C26" s="24"/>
      <c r="D26" s="25"/>
      <c r="E26" s="25"/>
      <c r="F26" s="23">
        <v>31380.82</v>
      </c>
    </row>
    <row r="27" spans="1:19" x14ac:dyDescent="0.3">
      <c r="A27" s="1"/>
      <c r="B27" s="1"/>
      <c r="C27" s="1"/>
    </row>
    <row r="28" spans="1:19" x14ac:dyDescent="0.3">
      <c r="A28" s="1" t="s">
        <v>37</v>
      </c>
      <c r="B28" s="1"/>
      <c r="C28" s="1"/>
    </row>
    <row r="29" spans="1:19" x14ac:dyDescent="0.3">
      <c r="A29" s="1" t="s">
        <v>38</v>
      </c>
      <c r="B29" s="1"/>
      <c r="C29" s="1"/>
    </row>
    <row r="30" spans="1:19" x14ac:dyDescent="0.3">
      <c r="A30" s="1" t="s">
        <v>39</v>
      </c>
      <c r="B30" s="1"/>
      <c r="C30" s="1"/>
    </row>
    <row r="31" spans="1:19" s="20" customFormat="1" x14ac:dyDescent="0.3">
      <c r="A31" s="1"/>
      <c r="B31" s="1"/>
      <c r="C31" s="1"/>
      <c r="L31" s="21"/>
      <c r="M31" s="1"/>
      <c r="N31" s="1"/>
      <c r="O31" s="1"/>
      <c r="P31" s="1"/>
      <c r="Q31" s="1"/>
      <c r="R31" s="1"/>
      <c r="S31" s="1"/>
    </row>
    <row r="32" spans="1:19" s="20" customFormat="1" x14ac:dyDescent="0.3">
      <c r="A32" s="1"/>
      <c r="B32" s="1"/>
      <c r="C32" s="1"/>
      <c r="F32" s="20" t="s">
        <v>15</v>
      </c>
      <c r="L32" s="21"/>
      <c r="M32" s="1"/>
      <c r="N32" s="1"/>
      <c r="O32" s="1"/>
      <c r="P32" s="1"/>
      <c r="Q32" s="1"/>
      <c r="R32" s="1"/>
      <c r="S32" s="1"/>
    </row>
    <row r="33" spans="1:19" s="20" customFormat="1" x14ac:dyDescent="0.3">
      <c r="A33" s="26"/>
      <c r="L33" s="21"/>
      <c r="M33" s="1"/>
      <c r="N33" s="1"/>
      <c r="O33" s="1"/>
      <c r="P33" s="1"/>
      <c r="Q33" s="1"/>
      <c r="R33" s="1"/>
      <c r="S33" s="1"/>
    </row>
  </sheetData>
  <autoFilter ref="A6:S22" xr:uid="{58EF1EE4-167B-40F2-AF7F-0FC35041D593}"/>
  <mergeCells count="5">
    <mergeCell ref="A1:L1"/>
    <mergeCell ref="A5:L5"/>
    <mergeCell ref="A23:B23"/>
    <mergeCell ref="G2:H2"/>
    <mergeCell ref="G3:H3"/>
  </mergeCells>
  <conditionalFormatting sqref="L23">
    <cfRule type="cellIs" dxfId="9" priority="6" operator="greaterThan">
      <formula>30</formula>
    </cfRule>
    <cfRule type="cellIs" dxfId="8" priority="7" operator="between">
      <formula>28</formula>
      <formula>30</formula>
    </cfRule>
    <cfRule type="cellIs" dxfId="7" priority="8" operator="lessThan">
      <formula>27</formula>
    </cfRule>
  </conditionalFormatting>
  <conditionalFormatting sqref="G15">
    <cfRule type="cellIs" dxfId="6" priority="5" operator="equal">
      <formula>0</formula>
    </cfRule>
  </conditionalFormatting>
  <conditionalFormatting sqref="G16:G22">
    <cfRule type="cellIs" dxfId="5" priority="4" operator="equal">
      <formula>0</formula>
    </cfRule>
  </conditionalFormatting>
  <conditionalFormatting sqref="I15:I22">
    <cfRule type="cellIs" dxfId="4" priority="2" operator="equal">
      <formula>" -   € "</formula>
    </cfRule>
    <cfRule type="cellIs" dxfId="3" priority="3" operator="lessThan">
      <formula>0</formula>
    </cfRule>
  </conditionalFormatting>
  <conditionalFormatting sqref="I15">
    <cfRule type="cellIs" dxfId="2" priority="1" operator="equal">
      <formula>" -   € "</formula>
    </cfRule>
  </conditionalFormatting>
  <conditionalFormatting sqref="I23">
    <cfRule type="cellIs" dxfId="1" priority="9" operator="lessThan">
      <formula>$F$25</formula>
    </cfRule>
    <cfRule type="cellIs" dxfId="0" priority="10" operator="greaterThan">
      <formula>$F$25</formula>
    </cfRule>
  </conditionalFormatting>
  <pageMargins left="0.25" right="0.25" top="0.75" bottom="0.75" header="0.3" footer="0.3"/>
  <pageSetup paperSize="9" orientation="landscape" r:id="rId1"/>
  <headerFooter>
    <oddFooter>&amp;RSecrétariat Excellence - 03 05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Détail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</cp:lastModifiedBy>
  <cp:lastPrinted>2019-05-03T07:40:37Z</cp:lastPrinted>
  <dcterms:created xsi:type="dcterms:W3CDTF">2019-05-03T07:38:14Z</dcterms:created>
  <dcterms:modified xsi:type="dcterms:W3CDTF">2019-05-03T08:48:01Z</dcterms:modified>
</cp:coreProperties>
</file>